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paraiso\DIAFI\(NULIC)\06 - EDITAIS OBRAS 2022\CN 001.202 Gerenciamento, Operação, Supervisão e Manutenção da Rede de Monitoramento da Qualidade do Ar e Meteorologia do INEA\"/>
    </mc:Choice>
  </mc:AlternateContent>
  <bookViews>
    <workbookView xWindow="0" yWindow="0" windowWidth="20490" windowHeight="7755"/>
  </bookViews>
  <sheets>
    <sheet name="ORÇAMENTO " sheetId="1" r:id="rId1"/>
  </sheets>
  <externalReferences>
    <externalReference r:id="rId2"/>
  </externalReferences>
  <definedNames>
    <definedName name="_xlnm.Print_Area" localSheetId="0">'ORÇAMENTO '!$A$1:$H$49</definedName>
    <definedName name="_xlnm.Database">#REF!</definedName>
    <definedName name="_xlnm.Print_Titles" localSheetId="0">'ORÇAMENTO '!$1:$15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8" i="1" l="1"/>
  <c r="H46" i="1"/>
  <c r="G46" i="1"/>
  <c r="F46" i="1"/>
  <c r="E46" i="1"/>
  <c r="D46" i="1"/>
  <c r="C46" i="1"/>
  <c r="B46" i="1"/>
  <c r="A46" i="1"/>
  <c r="H45" i="1"/>
  <c r="G45" i="1"/>
  <c r="F45" i="1"/>
  <c r="E45" i="1"/>
  <c r="D45" i="1"/>
  <c r="C45" i="1"/>
  <c r="B45" i="1"/>
  <c r="A45" i="1"/>
  <c r="H44" i="1"/>
  <c r="G44" i="1"/>
  <c r="F44" i="1"/>
  <c r="E44" i="1"/>
  <c r="D44" i="1"/>
  <c r="C44" i="1"/>
  <c r="B44" i="1"/>
  <c r="A44" i="1"/>
  <c r="H43" i="1"/>
  <c r="G43" i="1"/>
  <c r="F43" i="1"/>
  <c r="E43" i="1"/>
  <c r="D43" i="1"/>
  <c r="C43" i="1"/>
  <c r="B43" i="1"/>
  <c r="A43" i="1"/>
  <c r="H42" i="1"/>
  <c r="G42" i="1"/>
  <c r="F42" i="1"/>
  <c r="E42" i="1"/>
  <c r="D42" i="1"/>
  <c r="C42" i="1"/>
  <c r="B42" i="1"/>
  <c r="A42" i="1"/>
  <c r="H41" i="1"/>
  <c r="G41" i="1"/>
  <c r="F41" i="1"/>
  <c r="E41" i="1"/>
  <c r="D41" i="1"/>
  <c r="C41" i="1"/>
  <c r="B41" i="1"/>
  <c r="A41" i="1"/>
  <c r="H40" i="1"/>
  <c r="G40" i="1"/>
  <c r="F40" i="1"/>
  <c r="E40" i="1"/>
  <c r="D40" i="1"/>
  <c r="C40" i="1"/>
  <c r="B40" i="1"/>
  <c r="A40" i="1"/>
  <c r="H39" i="1"/>
  <c r="G39" i="1"/>
  <c r="F39" i="1"/>
  <c r="E39" i="1"/>
  <c r="D39" i="1"/>
  <c r="C39" i="1"/>
  <c r="B39" i="1"/>
  <c r="A39" i="1"/>
  <c r="H38" i="1"/>
  <c r="G38" i="1"/>
  <c r="F38" i="1"/>
  <c r="E38" i="1"/>
  <c r="D38" i="1"/>
  <c r="C38" i="1"/>
  <c r="B38" i="1"/>
  <c r="A38" i="1"/>
  <c r="H37" i="1"/>
  <c r="G37" i="1"/>
  <c r="F37" i="1"/>
  <c r="E37" i="1"/>
  <c r="D37" i="1"/>
  <c r="C37" i="1"/>
  <c r="B37" i="1"/>
  <c r="A37" i="1"/>
  <c r="H36" i="1"/>
  <c r="G36" i="1"/>
  <c r="F36" i="1"/>
  <c r="E36" i="1"/>
  <c r="D36" i="1"/>
  <c r="C36" i="1"/>
  <c r="B36" i="1"/>
  <c r="A36" i="1"/>
  <c r="H35" i="1"/>
  <c r="G35" i="1"/>
  <c r="F35" i="1"/>
  <c r="E35" i="1"/>
  <c r="D35" i="1"/>
  <c r="C35" i="1"/>
  <c r="B35" i="1"/>
  <c r="A35" i="1"/>
  <c r="H34" i="1"/>
  <c r="G34" i="1"/>
  <c r="F34" i="1"/>
  <c r="E34" i="1"/>
  <c r="D34" i="1"/>
  <c r="C34" i="1"/>
  <c r="B34" i="1"/>
  <c r="A34" i="1"/>
  <c r="H33" i="1"/>
  <c r="G33" i="1"/>
  <c r="F33" i="1"/>
  <c r="E33" i="1"/>
  <c r="D33" i="1"/>
  <c r="C33" i="1"/>
  <c r="B33" i="1"/>
  <c r="A33" i="1"/>
  <c r="H32" i="1"/>
  <c r="G32" i="1"/>
  <c r="F32" i="1"/>
  <c r="E32" i="1"/>
  <c r="D32" i="1"/>
  <c r="C32" i="1"/>
  <c r="A32" i="1"/>
  <c r="H31" i="1"/>
  <c r="G31" i="1"/>
  <c r="F31" i="1"/>
  <c r="E31" i="1"/>
  <c r="D31" i="1"/>
  <c r="C31" i="1"/>
  <c r="B31" i="1"/>
  <c r="A31" i="1"/>
  <c r="H30" i="1"/>
  <c r="G30" i="1"/>
  <c r="F30" i="1"/>
  <c r="E30" i="1"/>
  <c r="D30" i="1"/>
  <c r="C30" i="1"/>
  <c r="A30" i="1"/>
  <c r="H29" i="1"/>
  <c r="G29" i="1"/>
  <c r="F29" i="1"/>
  <c r="E29" i="1"/>
  <c r="D29" i="1"/>
  <c r="C29" i="1"/>
  <c r="B29" i="1"/>
  <c r="A29" i="1"/>
  <c r="H28" i="1"/>
  <c r="G28" i="1"/>
  <c r="F28" i="1"/>
  <c r="E28" i="1"/>
  <c r="D28" i="1"/>
  <c r="C28" i="1"/>
  <c r="B28" i="1"/>
  <c r="A28" i="1"/>
  <c r="H27" i="1"/>
  <c r="G27" i="1"/>
  <c r="F27" i="1"/>
  <c r="E27" i="1"/>
  <c r="D27" i="1"/>
  <c r="C27" i="1"/>
  <c r="B27" i="1"/>
  <c r="A27" i="1"/>
  <c r="H26" i="1"/>
  <c r="G26" i="1"/>
  <c r="F26" i="1"/>
  <c r="E26" i="1"/>
  <c r="D26" i="1"/>
  <c r="C26" i="1"/>
  <c r="B26" i="1"/>
  <c r="A26" i="1"/>
  <c r="H25" i="1"/>
  <c r="G25" i="1"/>
  <c r="F25" i="1"/>
  <c r="E25" i="1"/>
  <c r="D25" i="1"/>
  <c r="C25" i="1"/>
  <c r="B25" i="1"/>
  <c r="A25" i="1"/>
  <c r="H24" i="1"/>
  <c r="G24" i="1"/>
  <c r="E24" i="1"/>
  <c r="D24" i="1"/>
  <c r="C24" i="1"/>
  <c r="A24" i="1"/>
  <c r="H23" i="1"/>
  <c r="G23" i="1"/>
  <c r="F23" i="1"/>
  <c r="E23" i="1"/>
  <c r="D23" i="1"/>
  <c r="C23" i="1"/>
  <c r="B23" i="1"/>
  <c r="A23" i="1"/>
  <c r="H22" i="1"/>
  <c r="G22" i="1"/>
  <c r="F22" i="1"/>
  <c r="E22" i="1"/>
  <c r="D22" i="1"/>
  <c r="C22" i="1"/>
  <c r="A22" i="1"/>
  <c r="H21" i="1"/>
  <c r="G21" i="1"/>
  <c r="F21" i="1"/>
  <c r="E21" i="1"/>
  <c r="D21" i="1"/>
  <c r="C21" i="1"/>
  <c r="B21" i="1"/>
  <c r="A21" i="1"/>
  <c r="H20" i="1"/>
  <c r="G20" i="1"/>
  <c r="F20" i="1"/>
  <c r="E20" i="1"/>
  <c r="D20" i="1"/>
  <c r="C20" i="1"/>
  <c r="B20" i="1"/>
  <c r="A20" i="1"/>
  <c r="H19" i="1"/>
  <c r="G19" i="1"/>
  <c r="F19" i="1"/>
  <c r="E19" i="1"/>
  <c r="D19" i="1"/>
  <c r="C19" i="1"/>
  <c r="B19" i="1"/>
  <c r="A19" i="1"/>
  <c r="H18" i="1"/>
  <c r="G18" i="1"/>
  <c r="F18" i="1"/>
  <c r="E18" i="1"/>
  <c r="D18" i="1"/>
  <c r="C18" i="1"/>
  <c r="B18" i="1"/>
  <c r="A18" i="1"/>
  <c r="H17" i="1"/>
  <c r="G17" i="1"/>
  <c r="F17" i="1"/>
  <c r="E17" i="1"/>
  <c r="D17" i="1"/>
  <c r="C17" i="1"/>
  <c r="B17" i="1"/>
  <c r="A17" i="1"/>
  <c r="H16" i="1"/>
  <c r="G16" i="1"/>
  <c r="E16" i="1"/>
  <c r="D16" i="1"/>
  <c r="C16" i="1"/>
  <c r="A16" i="1"/>
  <c r="H13" i="1"/>
  <c r="A10" i="1"/>
  <c r="F24" i="1" l="1"/>
  <c r="H49" i="1"/>
  <c r="H47" i="1"/>
  <c r="F16" i="1"/>
</calcChain>
</file>

<file path=xl/sharedStrings.xml><?xml version="1.0" encoding="utf-8"?>
<sst xmlns="http://schemas.openxmlformats.org/spreadsheetml/2006/main" count="12" uniqueCount="12">
  <si>
    <t>PLANILHA ORÇAMENTÁRIA</t>
  </si>
  <si>
    <t>ITEM</t>
  </si>
  <si>
    <t>CÓDIGO</t>
  </si>
  <si>
    <t>DESCRIÇÃO</t>
  </si>
  <si>
    <t>UN</t>
  </si>
  <si>
    <t>QUANT</t>
  </si>
  <si>
    <t>PREÇO UNITÁRIO</t>
  </si>
  <si>
    <t>SUB-TOTAL</t>
  </si>
  <si>
    <t>TOTAL c/ BDI</t>
  </si>
  <si>
    <t>SUBTOTAL GERAL (SEM BDI)</t>
  </si>
  <si>
    <t>BDI</t>
  </si>
  <si>
    <t>TOTAL DO ORÇAMENTO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</si>
</sst>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0.0"/>
  </numFmts>
  <fonts count="8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i/>
      <sz val="12"/>
      <name val="Arial"/>
      <family val="2"/>
    </font>
  </fonts>
  <fills count="5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0"/>
        </stop>
      </gradientFill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43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5" fillId="0" borderId="0" xfId="4" applyFont="1"/>
    <xf numFmtId="164" fontId="5" fillId="0" borderId="0" xfId="1" applyFont="1"/>
    <xf numFmtId="0" fontId="4" fillId="0" borderId="0" xfId="4" applyFont="1" applyAlignment="1">
      <alignment vertical="center"/>
    </xf>
    <xf numFmtId="1" fontId="4" fillId="4" borderId="3" xfId="4" applyNumberFormat="1" applyFont="1" applyFill="1" applyBorder="1" applyAlignment="1">
      <alignment horizontal="center" vertical="center" wrapText="1"/>
    </xf>
    <xf numFmtId="44" fontId="4" fillId="4" borderId="3" xfId="2" applyFont="1" applyFill="1" applyBorder="1" applyAlignment="1">
      <alignment horizontal="center" vertical="center" wrapText="1"/>
    </xf>
    <xf numFmtId="2" fontId="5" fillId="0" borderId="4" xfId="4" applyNumberFormat="1" applyFont="1" applyBorder="1" applyAlignment="1">
      <alignment horizontal="center" vertical="center" wrapText="1"/>
    </xf>
    <xf numFmtId="165" fontId="5" fillId="0" borderId="4" xfId="4" applyNumberFormat="1" applyFont="1" applyBorder="1" applyAlignment="1">
      <alignment horizontal="center" vertical="center" wrapText="1"/>
    </xf>
    <xf numFmtId="1" fontId="5" fillId="0" borderId="4" xfId="4" applyNumberFormat="1" applyFont="1" applyBorder="1" applyAlignment="1">
      <alignment horizontal="center" vertical="center" wrapText="1"/>
    </xf>
    <xf numFmtId="44" fontId="5" fillId="0" borderId="4" xfId="2" applyFont="1" applyBorder="1" applyAlignment="1">
      <alignment horizontal="center" vertical="center" wrapText="1"/>
    </xf>
    <xf numFmtId="44" fontId="5" fillId="0" borderId="4" xfId="2" applyFont="1" applyBorder="1" applyAlignment="1">
      <alignment horizontal="right" vertical="center" wrapText="1"/>
    </xf>
    <xf numFmtId="164" fontId="4" fillId="0" borderId="7" xfId="1" applyFont="1" applyBorder="1" applyAlignment="1">
      <alignment horizontal="center" vertical="center" wrapText="1"/>
    </xf>
    <xf numFmtId="0" fontId="5" fillId="0" borderId="0" xfId="4" applyFont="1" applyAlignment="1">
      <alignment vertical="center"/>
    </xf>
    <xf numFmtId="9" fontId="6" fillId="0" borderId="9" xfId="3" applyFont="1" applyBorder="1" applyAlignment="1">
      <alignment horizontal="center" vertical="center" wrapText="1"/>
    </xf>
    <xf numFmtId="164" fontId="4" fillId="0" borderId="12" xfId="1" applyFont="1" applyBorder="1" applyAlignment="1">
      <alignment horizontal="center" vertical="center" wrapText="1"/>
    </xf>
    <xf numFmtId="49" fontId="5" fillId="0" borderId="0" xfId="4" applyNumberFormat="1" applyFont="1" applyAlignment="1">
      <alignment vertical="top"/>
    </xf>
    <xf numFmtId="44" fontId="1" fillId="0" borderId="0" xfId="2" applyFont="1" applyFill="1" applyBorder="1" applyAlignment="1">
      <alignment horizontal="left" vertical="top" wrapText="1"/>
    </xf>
    <xf numFmtId="1" fontId="5" fillId="0" borderId="0" xfId="4" applyNumberFormat="1" applyFont="1"/>
    <xf numFmtId="49" fontId="5" fillId="0" borderId="0" xfId="4" applyNumberFormat="1" applyFont="1" applyAlignment="1">
      <alignment horizontal="center" vertical="top"/>
    </xf>
    <xf numFmtId="0" fontId="5" fillId="0" borderId="0" xfId="4" applyFont="1" applyAlignment="1">
      <alignment horizontal="justify" vertical="top" wrapText="1"/>
    </xf>
    <xf numFmtId="0" fontId="5" fillId="0" borderId="0" xfId="4" applyFont="1" applyAlignment="1">
      <alignment horizontal="center"/>
    </xf>
    <xf numFmtId="164" fontId="5" fillId="0" borderId="0" xfId="1" applyFont="1" applyAlignment="1"/>
    <xf numFmtId="164" fontId="4" fillId="3" borderId="1" xfId="1" applyFont="1" applyFill="1" applyBorder="1" applyAlignment="1">
      <alignment horizontal="center" vertical="center" wrapText="1"/>
    </xf>
    <xf numFmtId="164" fontId="4" fillId="3" borderId="2" xfId="1" applyFont="1" applyFill="1" applyBorder="1" applyAlignment="1">
      <alignment horizontal="center" vertical="center" wrapText="1"/>
    </xf>
    <xf numFmtId="0" fontId="6" fillId="0" borderId="5" xfId="4" applyFont="1" applyBorder="1" applyAlignment="1">
      <alignment horizontal="right" vertical="center" wrapText="1"/>
    </xf>
    <xf numFmtId="0" fontId="6" fillId="0" borderId="6" xfId="4" applyFont="1" applyBorder="1" applyAlignment="1">
      <alignment horizontal="right" vertical="center" wrapText="1"/>
    </xf>
    <xf numFmtId="0" fontId="6" fillId="0" borderId="8" xfId="4" applyFont="1" applyBorder="1" applyAlignment="1">
      <alignment horizontal="right" vertical="center" wrapText="1"/>
    </xf>
    <xf numFmtId="0" fontId="6" fillId="0" borderId="3" xfId="4" applyFont="1" applyBorder="1" applyAlignment="1">
      <alignment horizontal="right" vertical="center" wrapText="1"/>
    </xf>
    <xf numFmtId="0" fontId="7" fillId="0" borderId="10" xfId="4" applyFont="1" applyBorder="1" applyAlignment="1">
      <alignment horizontal="right" vertical="center" wrapText="1"/>
    </xf>
    <xf numFmtId="0" fontId="7" fillId="0" borderId="11" xfId="4" applyFont="1" applyBorder="1" applyAlignment="1">
      <alignment horizontal="right" vertical="center" wrapText="1"/>
    </xf>
    <xf numFmtId="0" fontId="1" fillId="0" borderId="0" xfId="4" applyAlignment="1">
      <alignment horizontal="left" vertical="top" wrapText="1"/>
    </xf>
    <xf numFmtId="1" fontId="4" fillId="3" borderId="1" xfId="4" applyNumberFormat="1" applyFont="1" applyFill="1" applyBorder="1" applyAlignment="1">
      <alignment horizontal="center" vertical="center" wrapText="1"/>
    </xf>
    <xf numFmtId="1" fontId="4" fillId="3" borderId="2" xfId="4" applyNumberFormat="1" applyFont="1" applyFill="1" applyBorder="1" applyAlignment="1">
      <alignment horizontal="center" vertical="center" wrapText="1"/>
    </xf>
    <xf numFmtId="49" fontId="4" fillId="3" borderId="1" xfId="4" applyNumberFormat="1" applyFont="1" applyFill="1" applyBorder="1" applyAlignment="1">
      <alignment horizontal="center" vertical="center" wrapText="1"/>
    </xf>
    <xf numFmtId="49" fontId="4" fillId="3" borderId="2" xfId="4" applyNumberFormat="1" applyFont="1" applyFill="1" applyBorder="1" applyAlignment="1">
      <alignment horizontal="center" vertical="center" wrapText="1"/>
    </xf>
    <xf numFmtId="0" fontId="4" fillId="3" borderId="1" xfId="4" applyFont="1" applyFill="1" applyBorder="1" applyAlignment="1">
      <alignment horizontal="center" vertical="center" wrapText="1"/>
    </xf>
    <xf numFmtId="0" fontId="4" fillId="3" borderId="2" xfId="4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2" fillId="2" borderId="0" xfId="4" applyNumberFormat="1" applyFont="1" applyFill="1" applyAlignment="1" applyProtection="1">
      <alignment horizontal="center" vertical="top"/>
      <protection locked="0"/>
    </xf>
  </cellXfs>
  <cellStyles count="5">
    <cellStyle name="Moeda" xfId="2" builtinId="4"/>
    <cellStyle name="Normal" xfId="0" builtinId="0"/>
    <cellStyle name="Normal 3" xfId="4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1457325</xdr:colOff>
      <xdr:row>1</xdr:row>
      <xdr:rowOff>9525</xdr:rowOff>
    </xdr:from>
    <xdr:to>
      <xdr:col>4</xdr:col>
      <xdr:colOff>381000</xdr:colOff>
      <xdr:row>9</xdr:row>
      <xdr:rowOff>19050</xdr:rowOff>
    </xdr:to>
    <xdr:pic>
      <xdr:nvPicPr>
        <xdr:cNvPr id="2" name="Imagem 67">
          <a:extLst>
            <a:ext uri="{FF2B5EF4-FFF2-40B4-BE49-F238E27FC236}">
              <a16:creationId xmlns:a16="http://schemas.microsoft.com/office/drawing/2014/main" xmlns="" id="{77EA7F5F-6794-4F70-B35A-B676E8A067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1325" y="171450"/>
          <a:ext cx="461010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mpo_000\Drive\TRABALHO\INEA\Contrata&#231;&#245;es\Opera&#231;&#227;o%20Autom&#225;ticas\Planilha%20Or&#231;ament&#225;ria\Or&#231;amento_Rede_02.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o"/>
      <sheetName val="Boletim emop"/>
      <sheetName val="Memorial de Calculo"/>
      <sheetName val="ORÇAMENTO "/>
      <sheetName val="QCI-Quadro de composição insumo"/>
      <sheetName val="CRONOGRAMA FÍSICO-FINANCEIRO"/>
      <sheetName val="Resumo"/>
      <sheetName val="CRONOGRAMA FÍSICO"/>
      <sheetName val="QCI-Controle produtos"/>
      <sheetName val="Pagamentos"/>
      <sheetName val="CRONOGRAMA EXECUTADO"/>
      <sheetName val="Memorial de Calculo_aditivo"/>
      <sheetName val="ORÇAMENTO_aditivo"/>
      <sheetName val="QCI-Quadro de composição_aditiv"/>
      <sheetName val="Orç_20-30"/>
      <sheetName val="Crono_20-30"/>
    </sheetNames>
    <sheetDataSet>
      <sheetData sheetId="0"/>
      <sheetData sheetId="1"/>
      <sheetData sheetId="2">
        <row r="10">
          <cell r="A10" t="str">
            <v>Gerenciamento, operação e manutenção da rede de monitoramento da qualidade do ar e meteorologia do INEA</v>
          </cell>
        </row>
        <row r="14">
          <cell r="G14" t="str">
            <v>Io = janeiro 2022</v>
          </cell>
        </row>
        <row r="21">
          <cell r="A21">
            <v>1</v>
          </cell>
          <cell r="C21" t="str">
            <v>EQUIPE TÉCNICA, COM ENCARGOS</v>
          </cell>
          <cell r="D21" t="str">
            <v>MES</v>
          </cell>
          <cell r="E21">
            <v>12</v>
          </cell>
        </row>
        <row r="22">
          <cell r="A22">
            <v>1.01</v>
          </cell>
          <cell r="B22" t="str">
            <v>01.050.0715-0</v>
          </cell>
          <cell r="C22" t="str">
            <v>MAO-DE-OBRA DE ARQUITETO OU ENGENHEIRO PLENO,PARA SERVICOS DE CONSULTORIA DE ENGENHARIA E ARQUITETURA,INCLUSIVE ENCARGOSSOCIAIS</v>
          </cell>
          <cell r="D22" t="str">
            <v>MES</v>
          </cell>
          <cell r="E22">
            <v>12</v>
          </cell>
          <cell r="F22">
            <v>27216.639999999999</v>
          </cell>
          <cell r="G22">
            <v>326599.67999999999</v>
          </cell>
          <cell r="H22">
            <v>369057.64</v>
          </cell>
        </row>
        <row r="25">
          <cell r="A25">
            <v>1.02</v>
          </cell>
          <cell r="B25" t="str">
            <v>01.050.0729-0</v>
          </cell>
          <cell r="C25" t="str">
            <v>MAO-DE-OBRA DE ANALISTA DE SISTEMA JUNIOR,PARA SERVICOS DE CONSULTORIA DE ENGENHARIA E ARQUITETURA,INCLUSIVE ENCARGOS SOCIAIS</v>
          </cell>
          <cell r="D25" t="str">
            <v>MES</v>
          </cell>
          <cell r="E25">
            <v>12</v>
          </cell>
          <cell r="F25">
            <v>10341.76</v>
          </cell>
          <cell r="G25">
            <v>124101.12</v>
          </cell>
          <cell r="H25">
            <v>140234.26999999999</v>
          </cell>
        </row>
        <row r="28">
          <cell r="A28">
            <v>1.03</v>
          </cell>
          <cell r="B28" t="str">
            <v>01.050.0715-0</v>
          </cell>
          <cell r="C28" t="str">
            <v>MAO-DE-OBRA DE ARQUITETO OU ENGENHEIRO PLENO,PARA SERVICOS DE CONSULTORIA DE ENGENHARIA E ARQUITETURA,INCLUSIVE ENCARGOSSOCIAIS</v>
          </cell>
          <cell r="D28" t="str">
            <v>MES</v>
          </cell>
          <cell r="E28">
            <v>12</v>
          </cell>
          <cell r="F28">
            <v>27216.639999999999</v>
          </cell>
          <cell r="G28">
            <v>326599.67999999999</v>
          </cell>
          <cell r="H28">
            <v>369057.64</v>
          </cell>
        </row>
        <row r="31">
          <cell r="A31">
            <v>1.04</v>
          </cell>
          <cell r="B31" t="str">
            <v>01.050.0710-0</v>
          </cell>
          <cell r="C31" t="str">
            <v>MAO-DE-OBRA DE TECNICO ESPECIALIZADO,PARA SERVICOS DE CONSULTORIA DE ENGENHARIA E ARQUITETURA,INCLUSIVE ENCARGOS SOCIAIS (2 profissionais x 12 meses)</v>
          </cell>
          <cell r="D31" t="str">
            <v>MES</v>
          </cell>
          <cell r="E31">
            <v>12</v>
          </cell>
          <cell r="F31">
            <v>8680.32</v>
          </cell>
          <cell r="G31">
            <v>208327.67999999999</v>
          </cell>
          <cell r="H31">
            <v>235410.28</v>
          </cell>
        </row>
        <row r="34">
          <cell r="A34">
            <v>1.05</v>
          </cell>
          <cell r="B34" t="str">
            <v>01.050.0712-0</v>
          </cell>
          <cell r="C34" t="str">
            <v>MAO-DE-OBRA DE SECRETARIA,PARA SERVICOS DE CONSULTORIA DE ENGENHARIA E ARQUITETURA,INCLUSIVE ENCARGOS SOCIAIS</v>
          </cell>
          <cell r="D34" t="str">
            <v>MES</v>
          </cell>
          <cell r="E34">
            <v>12</v>
          </cell>
          <cell r="F34">
            <v>12559.36</v>
          </cell>
          <cell r="G34">
            <v>150712.32000000001</v>
          </cell>
          <cell r="H34">
            <v>170304.92</v>
          </cell>
        </row>
        <row r="37">
          <cell r="A37">
            <v>2</v>
          </cell>
          <cell r="C37" t="str">
            <v>SEGUROS E SISTEMAS DE SEGURANÇA</v>
          </cell>
          <cell r="D37" t="str">
            <v>MES</v>
          </cell>
          <cell r="E37">
            <v>12</v>
          </cell>
          <cell r="F37">
            <v>8796.158571428572</v>
          </cell>
          <cell r="G37">
            <v>227741.54916219943</v>
          </cell>
          <cell r="H37">
            <v>257347.95055328534</v>
          </cell>
        </row>
        <row r="38">
          <cell r="A38">
            <v>2.0099999999999998</v>
          </cell>
          <cell r="B38" t="str">
            <v>Processo E- 07/505.772/2011</v>
          </cell>
          <cell r="C38" t="str">
            <v>FORNECIMENTO DE SEGURO E SISTEMAS DE SEGURANÇA PARA AS ESTAÇÕES FIXAS E UNIDADES MÓVEIS (19 ESTAÇÕES)</v>
          </cell>
          <cell r="D38" t="str">
            <v>MES</v>
          </cell>
          <cell r="E38">
            <v>12</v>
          </cell>
          <cell r="F38">
            <v>8796.1585714285702</v>
          </cell>
          <cell r="G38">
            <v>227741.54916219943</v>
          </cell>
          <cell r="H38">
            <v>257347.95055328534</v>
          </cell>
        </row>
        <row r="41">
          <cell r="A41">
            <v>3</v>
          </cell>
          <cell r="C41" t="str">
            <v>OPERAÇÃO E MANUTENÇÃO DAS ESTAÇÕES AUTOMÁTICAS DA REDE.</v>
          </cell>
          <cell r="D41" t="str">
            <v>MES</v>
          </cell>
          <cell r="E41">
            <v>12</v>
          </cell>
        </row>
        <row r="42">
          <cell r="A42">
            <v>3.01</v>
          </cell>
          <cell r="B42" t="str">
            <v>Processo E- 07/505.772/2011</v>
          </cell>
          <cell r="C42" t="str">
            <v>OPERAÇÃO E MANUTENÇÃO DA REDE AUTOMÁTICA DE 16 ESTAÇÕES FIXAS E 03 ESTAÇÕES MÓVEIS</v>
          </cell>
          <cell r="D42" t="str">
            <v>MES</v>
          </cell>
          <cell r="E42">
            <v>12</v>
          </cell>
          <cell r="F42">
            <v>57095.085500000001</v>
          </cell>
          <cell r="G42">
            <v>1478250.2061245181</v>
          </cell>
          <cell r="H42">
            <v>1670422.7329207053</v>
          </cell>
        </row>
        <row r="45">
          <cell r="A45">
            <v>3.0199999999999996</v>
          </cell>
          <cell r="B45" t="str">
            <v>Processo E- 07/505.772/2011</v>
          </cell>
          <cell r="C45" t="str">
            <v>CONSERVAÇÃO E LIMPEZA DOS LOCAIS DE 16 ESTAÇÕES FIXAS E 03 ESTAÇÕES MÓVEIS.</v>
          </cell>
          <cell r="D45" t="str">
            <v>MES</v>
          </cell>
          <cell r="E45">
            <v>12</v>
          </cell>
          <cell r="F45">
            <v>21110.782380952383</v>
          </cell>
          <cell r="G45">
            <v>546579.76483970229</v>
          </cell>
          <cell r="H45">
            <v>617635.13426886348</v>
          </cell>
        </row>
        <row r="48">
          <cell r="A48">
            <v>3.0299999999999994</v>
          </cell>
          <cell r="B48" t="str">
            <v>Processo E- 07/505.772/2011</v>
          </cell>
          <cell r="C48" t="str">
            <v>APLICATIVO DE DADOS E COMUNICAÇÃO (19 ESTAÇÕES)</v>
          </cell>
          <cell r="D48" t="str">
            <v>MES</v>
          </cell>
          <cell r="E48">
            <v>12</v>
          </cell>
          <cell r="F48">
            <v>355.89003012048192</v>
          </cell>
          <cell r="G48">
            <v>10477.246464557782</v>
          </cell>
          <cell r="H48">
            <v>11839.29</v>
          </cell>
        </row>
        <row r="51">
          <cell r="A51">
            <v>3.0399999999999991</v>
          </cell>
          <cell r="B51" t="str">
            <v>19.004.0049-3</v>
          </cell>
          <cell r="C51" t="str">
            <v>CAMIONETE TIPO PICK-UP COM CABINE DUPLA E CACAMBA DE MOTOR DIESEL 2.8,DIRECAO HIDRAULICA TRACAO NAS 4 RODAS,INCLUSIVE MOTORISTA</v>
          </cell>
          <cell r="D51" t="str">
            <v>H</v>
          </cell>
          <cell r="E51">
            <v>2112</v>
          </cell>
          <cell r="F51">
            <v>106.7</v>
          </cell>
          <cell r="G51">
            <v>225350.39999999999</v>
          </cell>
          <cell r="H51">
            <v>254645.95</v>
          </cell>
        </row>
        <row r="54">
          <cell r="A54">
            <v>3.0499999999999989</v>
          </cell>
          <cell r="B54" t="str">
            <v>Processo E- 07/505.772/2011</v>
          </cell>
          <cell r="C54" t="str">
            <v>REPAROS E SUBSTITUIÇÕES DOS EQUIPAMENTOS E ESTRUTURAS DO SISTEMA DAS ESTAÇÕES FIXAS E MÓVEIS.</v>
          </cell>
          <cell r="D54" t="str">
            <v>UN</v>
          </cell>
          <cell r="E54">
            <v>19</v>
          </cell>
          <cell r="F54">
            <v>30981.553999999996</v>
          </cell>
          <cell r="G54">
            <v>1444131.9984573168</v>
          </cell>
          <cell r="H54">
            <v>1631869.16</v>
          </cell>
        </row>
        <row r="57">
          <cell r="A57">
            <v>4</v>
          </cell>
          <cell r="C57" t="str">
            <v>INSTALAÇÕES OU REALOCAÇÕES DE ESTAÇÃO AUTOMÁTICA</v>
          </cell>
          <cell r="D57" t="str">
            <v>UR</v>
          </cell>
          <cell r="E57">
            <v>2</v>
          </cell>
          <cell r="F57">
            <v>15255.422622180002</v>
          </cell>
          <cell r="G57">
            <v>30510.845244360004</v>
          </cell>
          <cell r="H57">
            <v>34477.26</v>
          </cell>
        </row>
        <row r="58">
          <cell r="A58" t="str">
            <v>4.01</v>
          </cell>
          <cell r="B58" t="str">
            <v>Processo E- 07/505.772/2011</v>
          </cell>
          <cell r="C58" t="str">
            <v>INSTALAÇÃO E/OU REALOCAÇÃO DE ESTAÇÕES</v>
          </cell>
          <cell r="D58" t="str">
            <v>UN</v>
          </cell>
          <cell r="E58">
            <v>2</v>
          </cell>
          <cell r="F58">
            <v>7070.6</v>
          </cell>
          <cell r="G58">
            <v>30510.845244360004</v>
          </cell>
          <cell r="H58">
            <v>34477.26</v>
          </cell>
        </row>
        <row r="60">
          <cell r="A60">
            <v>5</v>
          </cell>
          <cell r="C60" t="str">
            <v>CONSUMÍVEIS PARA A REDE AUTOMÁTICA</v>
          </cell>
          <cell r="D60" t="str">
            <v>MES</v>
          </cell>
          <cell r="E60">
            <v>12</v>
          </cell>
          <cell r="F60">
            <v>96620.637523248151</v>
          </cell>
          <cell r="G60">
            <v>1159447.6502789778</v>
          </cell>
          <cell r="H60">
            <v>1310175.83</v>
          </cell>
        </row>
        <row r="61">
          <cell r="A61">
            <v>5.01</v>
          </cell>
          <cell r="B61" t="str">
            <v>Processo E- 07/505.772/2011</v>
          </cell>
          <cell r="C61" t="str">
            <v>PARA ANALISADOR DE OZÔNIO = 17 ANALISADORES</v>
          </cell>
          <cell r="D61" t="str">
            <v>MES</v>
          </cell>
          <cell r="E61">
            <v>12</v>
          </cell>
          <cell r="F61">
            <v>1487.4829999999999</v>
          </cell>
          <cell r="G61">
            <v>38512.457457598794</v>
          </cell>
          <cell r="H61">
            <v>43519.08</v>
          </cell>
        </row>
        <row r="62">
          <cell r="A62">
            <v>5.0199999999999996</v>
          </cell>
          <cell r="B62" t="str">
            <v>Processo E- 07/505.772/2011</v>
          </cell>
          <cell r="C62" t="str">
            <v>PARA ANALISADOR DE SO2 = 08 ANALISADORES</v>
          </cell>
          <cell r="D62" t="str">
            <v>MES</v>
          </cell>
          <cell r="E62">
            <v>12</v>
          </cell>
          <cell r="F62">
            <v>1333.3142857142859</v>
          </cell>
          <cell r="G62">
            <v>34520.871637645723</v>
          </cell>
          <cell r="H62">
            <v>39008.58</v>
          </cell>
        </row>
        <row r="63">
          <cell r="A63">
            <v>5.0299999999999994</v>
          </cell>
          <cell r="B63" t="str">
            <v>Processo E- 07/505.772/2012</v>
          </cell>
          <cell r="C63" t="str">
            <v>PARA ANALISADOR DE NO X = 12 ANALISADORES</v>
          </cell>
          <cell r="D63" t="str">
            <v>MES</v>
          </cell>
          <cell r="E63">
            <v>12</v>
          </cell>
          <cell r="F63">
            <v>1944.4099999999999</v>
          </cell>
          <cell r="G63">
            <v>50342.765198075998</v>
          </cell>
          <cell r="H63">
            <v>56887.32</v>
          </cell>
        </row>
        <row r="64">
          <cell r="A64">
            <v>5.0399999999999991</v>
          </cell>
          <cell r="B64" t="str">
            <v>Processo E- 07/505.772/2013</v>
          </cell>
          <cell r="C64" t="str">
            <v>PARA ANALISADOR DE CO = 08 ANALISADORES</v>
          </cell>
          <cell r="D64" t="str">
            <v>MES</v>
          </cell>
          <cell r="E64">
            <v>12</v>
          </cell>
          <cell r="F64">
            <v>881.47199999999998</v>
          </cell>
          <cell r="G64">
            <v>22822.212354739204</v>
          </cell>
          <cell r="H64">
            <v>25789.1</v>
          </cell>
        </row>
        <row r="65">
          <cell r="A65">
            <v>5.0499999999999989</v>
          </cell>
          <cell r="B65" t="str">
            <v>Processo E- 07/505.772/2014</v>
          </cell>
          <cell r="C65" t="str">
            <v>PARA ANALISADOR DE HCT = 05 ANALISADORES</v>
          </cell>
          <cell r="D65" t="str">
            <v>MES</v>
          </cell>
          <cell r="E65">
            <v>12</v>
          </cell>
          <cell r="F65">
            <v>2331.4944444444441</v>
          </cell>
          <cell r="G65">
            <v>60364.777684379987</v>
          </cell>
          <cell r="H65">
            <v>68212.2</v>
          </cell>
        </row>
        <row r="66">
          <cell r="A66">
            <v>5.0599999999999987</v>
          </cell>
          <cell r="B66" t="str">
            <v>Processo E- 07/505.772/2015</v>
          </cell>
          <cell r="C66" t="str">
            <v>PARA ANALISADOR DE VOC = 02 ANALISADORES</v>
          </cell>
          <cell r="D66" t="str">
            <v>MES</v>
          </cell>
          <cell r="E66">
            <v>12</v>
          </cell>
          <cell r="F66">
            <v>388.88333333333338</v>
          </cell>
          <cell r="G66">
            <v>10068.587560980002</v>
          </cell>
          <cell r="H66">
            <v>11377.5</v>
          </cell>
        </row>
        <row r="67">
          <cell r="A67">
            <v>5.0699999999999985</v>
          </cell>
          <cell r="B67" t="str">
            <v>Processo E- 07/505.772/2016</v>
          </cell>
          <cell r="C67" t="str">
            <v>PARA ANALISADOR DE PM 2,5 = 01 ANALISADOR</v>
          </cell>
          <cell r="D67" t="str">
            <v>MES</v>
          </cell>
          <cell r="E67">
            <v>12</v>
          </cell>
          <cell r="F67">
            <v>648.13750000000005</v>
          </cell>
          <cell r="G67">
            <v>16780.943308545</v>
          </cell>
          <cell r="H67">
            <v>18962.47</v>
          </cell>
        </row>
        <row r="68">
          <cell r="A68">
            <v>5.0799999999999983</v>
          </cell>
          <cell r="B68" t="str">
            <v>Processo E- 07/505.772/2017</v>
          </cell>
          <cell r="C68" t="str">
            <v>PARA ANALISADOR DE PM 10 = 09 ANALISADORES</v>
          </cell>
          <cell r="D68" t="str">
            <v>MES</v>
          </cell>
          <cell r="E68">
            <v>12</v>
          </cell>
          <cell r="F68">
            <v>1437.48</v>
          </cell>
          <cell r="G68">
            <v>37217.828604528004</v>
          </cell>
          <cell r="H68">
            <v>42056.15</v>
          </cell>
        </row>
        <row r="69">
          <cell r="A69">
            <v>5.0899999999999981</v>
          </cell>
          <cell r="B69" t="str">
            <v>Processo E- 07/505.772/2018</v>
          </cell>
          <cell r="C69" t="str">
            <v>PARA ANALISADOR DE H2S (01) = 01 ANALISADOR</v>
          </cell>
          <cell r="D69" t="str">
            <v>MES</v>
          </cell>
          <cell r="E69">
            <v>12</v>
          </cell>
          <cell r="F69">
            <v>291.66000000000003</v>
          </cell>
          <cell r="G69">
            <v>7551.3759431760009</v>
          </cell>
          <cell r="H69">
            <v>8533.0499999999993</v>
          </cell>
        </row>
        <row r="70">
          <cell r="A70">
            <v>5.0999999999999979</v>
          </cell>
          <cell r="B70" t="str">
            <v>Processo E- 07/505.772/2019</v>
          </cell>
          <cell r="C70" t="str">
            <v>PARA OS SENSORES METEOROLÓGICOS (19 ESTAÇÕES)</v>
          </cell>
          <cell r="D70" t="str">
            <v>MES</v>
          </cell>
          <cell r="E70">
            <v>12</v>
          </cell>
          <cell r="F70">
            <v>5864.1081818181829</v>
          </cell>
          <cell r="G70">
            <v>151827.76332840766</v>
          </cell>
          <cell r="H70">
            <v>171565.37</v>
          </cell>
        </row>
        <row r="71">
          <cell r="A71">
            <v>5.1099999999999977</v>
          </cell>
          <cell r="B71" t="str">
            <v>Processo E- 07/505.772/2020</v>
          </cell>
          <cell r="C71" t="str">
            <v>GASES PARA CALIBRAÇÃO</v>
          </cell>
          <cell r="D71" t="str">
            <v>MES</v>
          </cell>
          <cell r="E71">
            <v>12</v>
          </cell>
          <cell r="F71">
            <v>17823.8</v>
          </cell>
          <cell r="G71">
            <v>461476.42644167994</v>
          </cell>
          <cell r="H71">
            <v>521468.36</v>
          </cell>
        </row>
        <row r="72">
          <cell r="A72">
            <v>5.1199999999999974</v>
          </cell>
          <cell r="B72" t="str">
            <v>Processo E- 07/505.772/2021</v>
          </cell>
          <cell r="C72" t="str">
            <v>GERADOR DE HIDROGÊNIO = 05 GERADORES</v>
          </cell>
          <cell r="D72" t="str">
            <v>MES</v>
          </cell>
          <cell r="E72">
            <v>12</v>
          </cell>
          <cell r="F72">
            <v>5523.90625</v>
          </cell>
          <cell r="G72">
            <v>143019.58708293751</v>
          </cell>
          <cell r="H72">
            <v>161612.13</v>
          </cell>
        </row>
        <row r="73">
          <cell r="A73">
            <v>5.1299999999999972</v>
          </cell>
          <cell r="B73" t="str">
            <v>Processo E- 07/505.772/2022</v>
          </cell>
          <cell r="C73" t="str">
            <v>GERADOR DE AR ZERO = 01 GERADOR</v>
          </cell>
          <cell r="D73" t="str">
            <v>MES</v>
          </cell>
          <cell r="E73">
            <v>12</v>
          </cell>
          <cell r="F73">
            <v>2297.9499999999998</v>
          </cell>
          <cell r="G73">
            <v>59496.277681619991</v>
          </cell>
          <cell r="H73">
            <v>67230.789999999994</v>
          </cell>
        </row>
        <row r="74">
          <cell r="A74">
            <v>5.139999999999997</v>
          </cell>
          <cell r="B74" t="str">
            <v>Processo E- 07/505.772/2023</v>
          </cell>
          <cell r="C74" t="str">
            <v>CALIBRADOR MULTI-PONTO = 01 CALIBRADOR</v>
          </cell>
          <cell r="D74" t="str">
            <v>MES</v>
          </cell>
          <cell r="E74">
            <v>12</v>
          </cell>
          <cell r="F74">
            <v>2527.7399999999998</v>
          </cell>
          <cell r="G74">
            <v>65445.775994663993</v>
          </cell>
          <cell r="H74">
            <v>73953.73</v>
          </cell>
        </row>
        <row r="77">
          <cell r="G77">
            <v>0.13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57"/>
  <sheetViews>
    <sheetView showGridLines="0" tabSelected="1" view="pageBreakPreview" topLeftCell="A37" zoomScaleNormal="100" zoomScaleSheetLayoutView="100" workbookViewId="0">
      <selection activeCell="A50" sqref="A50"/>
    </sheetView>
  </sheetViews>
  <sheetFormatPr defaultColWidth="0" defaultRowHeight="11.25" zeroHeight="1" x14ac:dyDescent="0.2"/>
  <cols>
    <col min="1" max="1" width="6" style="19" customWidth="1"/>
    <col min="2" max="2" width="16.85546875" style="20" customWidth="1"/>
    <col min="3" max="3" width="80.28515625" style="21" customWidth="1"/>
    <col min="4" max="4" width="5" style="22" bestFit="1" customWidth="1"/>
    <col min="5" max="5" width="9.85546875" style="23" bestFit="1" customWidth="1"/>
    <col min="6" max="6" width="17.140625" style="23" bestFit="1" customWidth="1"/>
    <col min="7" max="7" width="16.7109375" style="23" bestFit="1" customWidth="1"/>
    <col min="8" max="8" width="17" style="23" bestFit="1" customWidth="1"/>
    <col min="9" max="16384" width="9.140625" style="3" hidden="1"/>
  </cols>
  <sheetData>
    <row r="1" spans="1:8" s="1" customFormat="1" ht="12.75" x14ac:dyDescent="0.2">
      <c r="A1" s="39"/>
      <c r="B1" s="39"/>
      <c r="C1" s="39"/>
      <c r="D1" s="39"/>
      <c r="E1" s="39"/>
      <c r="F1" s="39"/>
      <c r="G1" s="39"/>
      <c r="H1" s="39"/>
    </row>
    <row r="2" spans="1:8" s="1" customFormat="1" ht="12.75" x14ac:dyDescent="0.2">
      <c r="A2" s="39"/>
      <c r="B2" s="39"/>
      <c r="C2" s="39"/>
      <c r="D2" s="39"/>
      <c r="E2" s="39"/>
      <c r="F2" s="39"/>
      <c r="G2" s="39"/>
      <c r="H2" s="39"/>
    </row>
    <row r="3" spans="1:8" s="1" customFormat="1" ht="12.75" x14ac:dyDescent="0.2">
      <c r="A3" s="39"/>
      <c r="B3" s="39"/>
      <c r="C3" s="39"/>
      <c r="D3" s="39"/>
      <c r="E3" s="39"/>
      <c r="F3" s="39"/>
      <c r="G3" s="39"/>
      <c r="H3" s="39"/>
    </row>
    <row r="4" spans="1:8" s="1" customFormat="1" ht="12.75" x14ac:dyDescent="0.2">
      <c r="A4" s="39"/>
      <c r="B4" s="39"/>
      <c r="C4" s="39"/>
      <c r="D4" s="39"/>
      <c r="E4" s="39"/>
      <c r="F4" s="39"/>
      <c r="G4" s="39"/>
      <c r="H4" s="39"/>
    </row>
    <row r="5" spans="1:8" s="1" customFormat="1" ht="12.75" x14ac:dyDescent="0.2">
      <c r="A5" s="39"/>
      <c r="B5" s="39"/>
      <c r="C5" s="39"/>
      <c r="D5" s="39"/>
      <c r="E5" s="39"/>
      <c r="F5" s="39"/>
      <c r="G5" s="39"/>
      <c r="H5" s="39"/>
    </row>
    <row r="6" spans="1:8" s="1" customFormat="1" ht="19.5" customHeight="1" x14ac:dyDescent="0.2">
      <c r="A6" s="39"/>
      <c r="B6" s="39"/>
      <c r="C6" s="39"/>
      <c r="D6" s="39"/>
      <c r="E6" s="39"/>
      <c r="F6" s="39"/>
      <c r="G6" s="39"/>
      <c r="H6" s="39"/>
    </row>
    <row r="7" spans="1:8" s="1" customFormat="1" ht="12.75" x14ac:dyDescent="0.2">
      <c r="A7" s="40"/>
      <c r="B7" s="40"/>
      <c r="C7" s="40"/>
      <c r="D7" s="40"/>
      <c r="E7" s="40"/>
      <c r="F7" s="40"/>
      <c r="G7" s="40"/>
      <c r="H7" s="40"/>
    </row>
    <row r="8" spans="1:8" s="1" customFormat="1" ht="12.75" x14ac:dyDescent="0.2">
      <c r="A8" s="40"/>
      <c r="B8" s="40"/>
      <c r="C8" s="40"/>
      <c r="D8" s="40"/>
      <c r="E8" s="40"/>
      <c r="F8" s="40"/>
      <c r="G8" s="40"/>
      <c r="H8" s="40"/>
    </row>
    <row r="9" spans="1:8" s="1" customFormat="1" ht="23.25" customHeight="1" x14ac:dyDescent="0.2">
      <c r="A9" s="40"/>
      <c r="B9" s="40"/>
      <c r="C9" s="40"/>
      <c r="D9" s="40"/>
      <c r="E9" s="40"/>
      <c r="F9" s="40"/>
      <c r="G9" s="40"/>
      <c r="H9" s="40"/>
    </row>
    <row r="10" spans="1:8" s="1" customFormat="1" ht="19.5" customHeight="1" x14ac:dyDescent="0.25">
      <c r="A10" s="41" t="str">
        <f>'[1]Memorial de Calculo'!A10:G10</f>
        <v>Gerenciamento, operação e manutenção da rede de monitoramento da qualidade do ar e meteorologia do INEA</v>
      </c>
      <c r="B10" s="41"/>
      <c r="C10" s="41"/>
      <c r="D10" s="41"/>
      <c r="E10" s="41"/>
      <c r="F10" s="41"/>
      <c r="G10" s="41"/>
      <c r="H10" s="41"/>
    </row>
    <row r="11" spans="1:8" s="1" customFormat="1" ht="12.75" x14ac:dyDescent="0.2">
      <c r="A11" s="2"/>
      <c r="B11" s="2"/>
      <c r="C11" s="2"/>
      <c r="D11" s="2"/>
      <c r="E11" s="2"/>
      <c r="F11" s="2"/>
      <c r="G11" s="2"/>
      <c r="H11" s="2"/>
    </row>
    <row r="12" spans="1:8" s="1" customFormat="1" ht="15.75" x14ac:dyDescent="0.2">
      <c r="A12" s="42" t="s">
        <v>0</v>
      </c>
      <c r="B12" s="42"/>
      <c r="C12" s="42"/>
      <c r="D12" s="42"/>
      <c r="E12" s="42"/>
      <c r="F12" s="42"/>
      <c r="G12" s="42"/>
      <c r="H12" s="42"/>
    </row>
    <row r="13" spans="1:8" x14ac:dyDescent="0.2">
      <c r="A13" s="3"/>
      <c r="B13" s="3"/>
      <c r="C13" s="3"/>
      <c r="D13" s="3"/>
      <c r="E13" s="3"/>
      <c r="F13" s="3"/>
      <c r="G13" s="3"/>
      <c r="H13" s="4" t="str">
        <f>'[1]Memorial de Calculo'!G14</f>
        <v>Io = janeiro 2022</v>
      </c>
    </row>
    <row r="14" spans="1:8" s="5" customFormat="1" ht="12.75" customHeight="1" x14ac:dyDescent="0.2">
      <c r="A14" s="33" t="s">
        <v>1</v>
      </c>
      <c r="B14" s="35" t="s">
        <v>2</v>
      </c>
      <c r="C14" s="37" t="s">
        <v>3</v>
      </c>
      <c r="D14" s="37" t="s">
        <v>4</v>
      </c>
      <c r="E14" s="24" t="s">
        <v>5</v>
      </c>
      <c r="F14" s="24" t="s">
        <v>6</v>
      </c>
      <c r="G14" s="24" t="s">
        <v>7</v>
      </c>
      <c r="H14" s="24" t="s">
        <v>8</v>
      </c>
    </row>
    <row r="15" spans="1:8" s="5" customFormat="1" x14ac:dyDescent="0.2">
      <c r="A15" s="34"/>
      <c r="B15" s="36"/>
      <c r="C15" s="38"/>
      <c r="D15" s="38"/>
      <c r="E15" s="25"/>
      <c r="F15" s="25"/>
      <c r="G15" s="25"/>
      <c r="H15" s="25"/>
    </row>
    <row r="16" spans="1:8" s="5" customFormat="1" ht="22.5" customHeight="1" x14ac:dyDescent="0.2">
      <c r="A16" s="6">
        <f>'[1]Memorial de Calculo'!A21</f>
        <v>1</v>
      </c>
      <c r="B16" s="6"/>
      <c r="C16" s="6" t="str">
        <f>'[1]Memorial de Calculo'!C21</f>
        <v>EQUIPE TÉCNICA, COM ENCARGOS</v>
      </c>
      <c r="D16" s="6" t="str">
        <f>'[1]Memorial de Calculo'!D21</f>
        <v>MES</v>
      </c>
      <c r="E16" s="6">
        <f>'[1]Memorial de Calculo'!E21</f>
        <v>12</v>
      </c>
      <c r="F16" s="7">
        <f>ROUND(G16/E16,2)</f>
        <v>94695.039999999994</v>
      </c>
      <c r="G16" s="7">
        <f>SUM(G17:G21)</f>
        <v>1136340.48</v>
      </c>
      <c r="H16" s="7">
        <f>SUM(H17:H21)</f>
        <v>1284064.75</v>
      </c>
    </row>
    <row r="17" spans="1:8" s="5" customFormat="1" ht="30.75" customHeight="1" x14ac:dyDescent="0.2">
      <c r="A17" s="8">
        <f>'[1]Memorial de Calculo'!A22</f>
        <v>1.01</v>
      </c>
      <c r="B17" s="8" t="str">
        <f>'[1]Memorial de Calculo'!B22</f>
        <v>01.050.0715-0</v>
      </c>
      <c r="C17" s="9" t="str">
        <f>'[1]Memorial de Calculo'!C22</f>
        <v>MAO-DE-OBRA DE ARQUITETO OU ENGENHEIRO PLENO,PARA SERVICOS DE CONSULTORIA DE ENGENHARIA E ARQUITETURA,INCLUSIVE ENCARGOSSOCIAIS</v>
      </c>
      <c r="D17" s="8" t="str">
        <f>'[1]Memorial de Calculo'!D22</f>
        <v>MES</v>
      </c>
      <c r="E17" s="10">
        <f>'[1]Memorial de Calculo'!E22</f>
        <v>12</v>
      </c>
      <c r="F17" s="11">
        <f>'[1]Memorial de Calculo'!F22</f>
        <v>27216.639999999999</v>
      </c>
      <c r="G17" s="11">
        <f>'[1]Memorial de Calculo'!G22</f>
        <v>326599.67999999999</v>
      </c>
      <c r="H17" s="11">
        <f>'[1]Memorial de Calculo'!H22</f>
        <v>369057.64</v>
      </c>
    </row>
    <row r="18" spans="1:8" s="5" customFormat="1" ht="30.75" customHeight="1" x14ac:dyDescent="0.2">
      <c r="A18" s="8">
        <f>'[1]Memorial de Calculo'!A25</f>
        <v>1.02</v>
      </c>
      <c r="B18" s="8" t="str">
        <f>'[1]Memorial de Calculo'!B25</f>
        <v>01.050.0729-0</v>
      </c>
      <c r="C18" s="9" t="str">
        <f>'[1]Memorial de Calculo'!C25</f>
        <v>MAO-DE-OBRA DE ANALISTA DE SISTEMA JUNIOR,PARA SERVICOS DE CONSULTORIA DE ENGENHARIA E ARQUITETURA,INCLUSIVE ENCARGOS SOCIAIS</v>
      </c>
      <c r="D18" s="8" t="str">
        <f>'[1]Memorial de Calculo'!D25</f>
        <v>MES</v>
      </c>
      <c r="E18" s="10">
        <f>'[1]Memorial de Calculo'!E25</f>
        <v>12</v>
      </c>
      <c r="F18" s="11">
        <f>'[1]Memorial de Calculo'!F25</f>
        <v>10341.76</v>
      </c>
      <c r="G18" s="11">
        <f>'[1]Memorial de Calculo'!G25</f>
        <v>124101.12</v>
      </c>
      <c r="H18" s="11">
        <f>'[1]Memorial de Calculo'!H25</f>
        <v>140234.26999999999</v>
      </c>
    </row>
    <row r="19" spans="1:8" s="5" customFormat="1" ht="30.75" customHeight="1" x14ac:dyDescent="0.2">
      <c r="A19" s="8">
        <f>'[1]Memorial de Calculo'!A28</f>
        <v>1.03</v>
      </c>
      <c r="B19" s="8" t="str">
        <f>'[1]Memorial de Calculo'!B28</f>
        <v>01.050.0715-0</v>
      </c>
      <c r="C19" s="8" t="str">
        <f>'[1]Memorial de Calculo'!C28</f>
        <v>MAO-DE-OBRA DE ARQUITETO OU ENGENHEIRO PLENO,PARA SERVICOS DE CONSULTORIA DE ENGENHARIA E ARQUITETURA,INCLUSIVE ENCARGOSSOCIAIS</v>
      </c>
      <c r="D19" s="8" t="str">
        <f>'[1]Memorial de Calculo'!D28</f>
        <v>MES</v>
      </c>
      <c r="E19" s="10">
        <f>'[1]Memorial de Calculo'!E28</f>
        <v>12</v>
      </c>
      <c r="F19" s="11">
        <f>'[1]Memorial de Calculo'!F28</f>
        <v>27216.639999999999</v>
      </c>
      <c r="G19" s="11">
        <f>'[1]Memorial de Calculo'!G28</f>
        <v>326599.67999999999</v>
      </c>
      <c r="H19" s="11">
        <f>'[1]Memorial de Calculo'!H28</f>
        <v>369057.64</v>
      </c>
    </row>
    <row r="20" spans="1:8" s="5" customFormat="1" ht="30.75" customHeight="1" x14ac:dyDescent="0.2">
      <c r="A20" s="8">
        <f>'[1]Memorial de Calculo'!A31</f>
        <v>1.04</v>
      </c>
      <c r="B20" s="8" t="str">
        <f>'[1]Memorial de Calculo'!B31</f>
        <v>01.050.0710-0</v>
      </c>
      <c r="C20" s="8" t="str">
        <f>'[1]Memorial de Calculo'!C31</f>
        <v>MAO-DE-OBRA DE TECNICO ESPECIALIZADO,PARA SERVICOS DE CONSULTORIA DE ENGENHARIA E ARQUITETURA,INCLUSIVE ENCARGOS SOCIAIS (2 profissionais x 12 meses)</v>
      </c>
      <c r="D20" s="8" t="str">
        <f>'[1]Memorial de Calculo'!D31</f>
        <v>MES</v>
      </c>
      <c r="E20" s="10">
        <f>'[1]Memorial de Calculo'!E31</f>
        <v>12</v>
      </c>
      <c r="F20" s="11">
        <f>'[1]Memorial de Calculo'!F31</f>
        <v>8680.32</v>
      </c>
      <c r="G20" s="11">
        <f>'[1]Memorial de Calculo'!G31</f>
        <v>208327.67999999999</v>
      </c>
      <c r="H20" s="11">
        <f>'[1]Memorial de Calculo'!H31</f>
        <v>235410.28</v>
      </c>
    </row>
    <row r="21" spans="1:8" s="5" customFormat="1" ht="30.75" customHeight="1" x14ac:dyDescent="0.2">
      <c r="A21" s="8">
        <f>'[1]Memorial de Calculo'!A34</f>
        <v>1.05</v>
      </c>
      <c r="B21" s="8" t="str">
        <f>'[1]Memorial de Calculo'!B34</f>
        <v>01.050.0712-0</v>
      </c>
      <c r="C21" s="8" t="str">
        <f>'[1]Memorial de Calculo'!C34</f>
        <v>MAO-DE-OBRA DE SECRETARIA,PARA SERVICOS DE CONSULTORIA DE ENGENHARIA E ARQUITETURA,INCLUSIVE ENCARGOS SOCIAIS</v>
      </c>
      <c r="D21" s="8" t="str">
        <f>'[1]Memorial de Calculo'!D34</f>
        <v>MES</v>
      </c>
      <c r="E21" s="10">
        <f>'[1]Memorial de Calculo'!E34</f>
        <v>12</v>
      </c>
      <c r="F21" s="11">
        <f>'[1]Memorial de Calculo'!F34</f>
        <v>12559.36</v>
      </c>
      <c r="G21" s="11">
        <f>'[1]Memorial de Calculo'!G34</f>
        <v>150712.32000000001</v>
      </c>
      <c r="H21" s="11">
        <f>'[1]Memorial de Calculo'!H34</f>
        <v>170304.92</v>
      </c>
    </row>
    <row r="22" spans="1:8" s="5" customFormat="1" ht="23.25" customHeight="1" x14ac:dyDescent="0.2">
      <c r="A22" s="6">
        <f>'[1]Memorial de Calculo'!A37</f>
        <v>2</v>
      </c>
      <c r="B22" s="6"/>
      <c r="C22" s="6" t="str">
        <f>'[1]Memorial de Calculo'!C37</f>
        <v>SEGUROS E SISTEMAS DE SEGURANÇA</v>
      </c>
      <c r="D22" s="6" t="str">
        <f>'[1]Memorial de Calculo'!D37</f>
        <v>MES</v>
      </c>
      <c r="E22" s="6">
        <f>'[1]Memorial de Calculo'!E37</f>
        <v>12</v>
      </c>
      <c r="F22" s="7">
        <f>'[1]Memorial de Calculo'!F37</f>
        <v>8796.158571428572</v>
      </c>
      <c r="G22" s="7">
        <f>'[1]Memorial de Calculo'!G37</f>
        <v>227741.54916219943</v>
      </c>
      <c r="H22" s="7">
        <f>'[1]Memorial de Calculo'!H37</f>
        <v>257347.95055328534</v>
      </c>
    </row>
    <row r="23" spans="1:8" s="5" customFormat="1" ht="30.75" customHeight="1" x14ac:dyDescent="0.2">
      <c r="A23" s="8">
        <f>'[1]Memorial de Calculo'!A38</f>
        <v>2.0099999999999998</v>
      </c>
      <c r="B23" s="8" t="str">
        <f>'[1]Memorial de Calculo'!B38</f>
        <v>Processo E- 07/505.772/2011</v>
      </c>
      <c r="C23" s="8" t="str">
        <f>'[1]Memorial de Calculo'!C38</f>
        <v>FORNECIMENTO DE SEGURO E SISTEMAS DE SEGURANÇA PARA AS ESTAÇÕES FIXAS E UNIDADES MÓVEIS (19 ESTAÇÕES)</v>
      </c>
      <c r="D23" s="8" t="str">
        <f>'[1]Memorial de Calculo'!D38</f>
        <v>MES</v>
      </c>
      <c r="E23" s="10">
        <f>'[1]Memorial de Calculo'!E38</f>
        <v>12</v>
      </c>
      <c r="F23" s="11">
        <f>'[1]Memorial de Calculo'!F38</f>
        <v>8796.1585714285702</v>
      </c>
      <c r="G23" s="11">
        <f>'[1]Memorial de Calculo'!G38</f>
        <v>227741.54916219943</v>
      </c>
      <c r="H23" s="11">
        <f>'[1]Memorial de Calculo'!H38</f>
        <v>257347.95055328534</v>
      </c>
    </row>
    <row r="24" spans="1:8" s="5" customFormat="1" ht="23.25" customHeight="1" x14ac:dyDescent="0.2">
      <c r="A24" s="6">
        <f>'[1]Memorial de Calculo'!A41</f>
        <v>3</v>
      </c>
      <c r="B24" s="6"/>
      <c r="C24" s="6" t="str">
        <f>'[1]Memorial de Calculo'!C41</f>
        <v>OPERAÇÃO E MANUTENÇÃO DAS ESTAÇÕES AUTOMÁTICAS DA REDE.</v>
      </c>
      <c r="D24" s="6" t="str">
        <f>'[1]Memorial de Calculo'!D41</f>
        <v>MES</v>
      </c>
      <c r="E24" s="6">
        <f>'[1]Memorial de Calculo'!E41</f>
        <v>12</v>
      </c>
      <c r="F24" s="7">
        <f>ROUND(G24/E24,2)</f>
        <v>308732.46999999997</v>
      </c>
      <c r="G24" s="7">
        <f>SUM(G25:G29)</f>
        <v>3704789.615886095</v>
      </c>
      <c r="H24" s="7">
        <f>SUM(H25:H29)</f>
        <v>4186412.2671895688</v>
      </c>
    </row>
    <row r="25" spans="1:8" s="5" customFormat="1" ht="30.75" customHeight="1" x14ac:dyDescent="0.2">
      <c r="A25" s="8">
        <f>'[1]Memorial de Calculo'!A42</f>
        <v>3.01</v>
      </c>
      <c r="B25" s="8" t="str">
        <f>'[1]Memorial de Calculo'!B42</f>
        <v>Processo E- 07/505.772/2011</v>
      </c>
      <c r="C25" s="8" t="str">
        <f>'[1]Memorial de Calculo'!C42</f>
        <v>OPERAÇÃO E MANUTENÇÃO DA REDE AUTOMÁTICA DE 16 ESTAÇÕES FIXAS E 03 ESTAÇÕES MÓVEIS</v>
      </c>
      <c r="D25" s="8" t="str">
        <f>'[1]Memorial de Calculo'!D42</f>
        <v>MES</v>
      </c>
      <c r="E25" s="10">
        <f>'[1]Memorial de Calculo'!E42</f>
        <v>12</v>
      </c>
      <c r="F25" s="11">
        <f>'[1]Memorial de Calculo'!F42</f>
        <v>57095.085500000001</v>
      </c>
      <c r="G25" s="11">
        <f>'[1]Memorial de Calculo'!G42</f>
        <v>1478250.2061245181</v>
      </c>
      <c r="H25" s="11">
        <f>'[1]Memorial de Calculo'!H42</f>
        <v>1670422.7329207053</v>
      </c>
    </row>
    <row r="26" spans="1:8" s="5" customFormat="1" ht="30.75" customHeight="1" x14ac:dyDescent="0.2">
      <c r="A26" s="8">
        <f>'[1]Memorial de Calculo'!A45</f>
        <v>3.0199999999999996</v>
      </c>
      <c r="B26" s="8" t="str">
        <f>'[1]Memorial de Calculo'!B45</f>
        <v>Processo E- 07/505.772/2011</v>
      </c>
      <c r="C26" s="8" t="str">
        <f>'[1]Memorial de Calculo'!C45</f>
        <v>CONSERVAÇÃO E LIMPEZA DOS LOCAIS DE 16 ESTAÇÕES FIXAS E 03 ESTAÇÕES MÓVEIS.</v>
      </c>
      <c r="D26" s="8" t="str">
        <f>'[1]Memorial de Calculo'!D45</f>
        <v>MES</v>
      </c>
      <c r="E26" s="10">
        <f>'[1]Memorial de Calculo'!E45</f>
        <v>12</v>
      </c>
      <c r="F26" s="11">
        <f>'[1]Memorial de Calculo'!F45</f>
        <v>21110.782380952383</v>
      </c>
      <c r="G26" s="11">
        <f>'[1]Memorial de Calculo'!G45</f>
        <v>546579.76483970229</v>
      </c>
      <c r="H26" s="11">
        <f>'[1]Memorial de Calculo'!H45</f>
        <v>617635.13426886348</v>
      </c>
    </row>
    <row r="27" spans="1:8" s="5" customFormat="1" ht="30.75" customHeight="1" x14ac:dyDescent="0.2">
      <c r="A27" s="8">
        <f>'[1]Memorial de Calculo'!A48</f>
        <v>3.0299999999999994</v>
      </c>
      <c r="B27" s="8" t="str">
        <f>'[1]Memorial de Calculo'!B48</f>
        <v>Processo E- 07/505.772/2011</v>
      </c>
      <c r="C27" s="8" t="str">
        <f>'[1]Memorial de Calculo'!C48</f>
        <v>APLICATIVO DE DADOS E COMUNICAÇÃO (19 ESTAÇÕES)</v>
      </c>
      <c r="D27" s="8" t="str">
        <f>'[1]Memorial de Calculo'!D48</f>
        <v>MES</v>
      </c>
      <c r="E27" s="10">
        <f>'[1]Memorial de Calculo'!E48</f>
        <v>12</v>
      </c>
      <c r="F27" s="11">
        <f>'[1]Memorial de Calculo'!F48</f>
        <v>355.89003012048192</v>
      </c>
      <c r="G27" s="11">
        <f>'[1]Memorial de Calculo'!G48</f>
        <v>10477.246464557782</v>
      </c>
      <c r="H27" s="11">
        <f>'[1]Memorial de Calculo'!H48</f>
        <v>11839.29</v>
      </c>
    </row>
    <row r="28" spans="1:8" s="5" customFormat="1" ht="30.75" customHeight="1" x14ac:dyDescent="0.2">
      <c r="A28" s="8">
        <f>'[1]Memorial de Calculo'!A51</f>
        <v>3.0399999999999991</v>
      </c>
      <c r="B28" s="8" t="str">
        <f>'[1]Memorial de Calculo'!B51</f>
        <v>19.004.0049-3</v>
      </c>
      <c r="C28" s="8" t="str">
        <f>'[1]Memorial de Calculo'!C51</f>
        <v>CAMIONETE TIPO PICK-UP COM CABINE DUPLA E CACAMBA DE MOTOR DIESEL 2.8,DIRECAO HIDRAULICA TRACAO NAS 4 RODAS,INCLUSIVE MOTORISTA</v>
      </c>
      <c r="D28" s="8" t="str">
        <f>'[1]Memorial de Calculo'!D51</f>
        <v>H</v>
      </c>
      <c r="E28" s="10">
        <f>'[1]Memorial de Calculo'!E51</f>
        <v>2112</v>
      </c>
      <c r="F28" s="11">
        <f>'[1]Memorial de Calculo'!F51</f>
        <v>106.7</v>
      </c>
      <c r="G28" s="11">
        <f>'[1]Memorial de Calculo'!G51</f>
        <v>225350.39999999999</v>
      </c>
      <c r="H28" s="11">
        <f>'[1]Memorial de Calculo'!H51</f>
        <v>254645.95</v>
      </c>
    </row>
    <row r="29" spans="1:8" s="5" customFormat="1" ht="39.75" customHeight="1" x14ac:dyDescent="0.2">
      <c r="A29" s="8">
        <f>'[1]Memorial de Calculo'!A54</f>
        <v>3.0499999999999989</v>
      </c>
      <c r="B29" s="8" t="str">
        <f>'[1]Memorial de Calculo'!B54</f>
        <v>Processo E- 07/505.772/2011</v>
      </c>
      <c r="C29" s="8" t="str">
        <f>'[1]Memorial de Calculo'!C54</f>
        <v>REPAROS E SUBSTITUIÇÕES DOS EQUIPAMENTOS E ESTRUTURAS DO SISTEMA DAS ESTAÇÕES FIXAS E MÓVEIS.</v>
      </c>
      <c r="D29" s="8" t="str">
        <f>'[1]Memorial de Calculo'!D54</f>
        <v>UN</v>
      </c>
      <c r="E29" s="8">
        <f>'[1]Memorial de Calculo'!E54</f>
        <v>19</v>
      </c>
      <c r="F29" s="11">
        <f>'[1]Memorial de Calculo'!F54</f>
        <v>30981.553999999996</v>
      </c>
      <c r="G29" s="11">
        <f>'[1]Memorial de Calculo'!G54</f>
        <v>1444131.9984573168</v>
      </c>
      <c r="H29" s="11">
        <f>'[1]Memorial de Calculo'!H54</f>
        <v>1631869.16</v>
      </c>
    </row>
    <row r="30" spans="1:8" s="5" customFormat="1" ht="23.25" customHeight="1" x14ac:dyDescent="0.2">
      <c r="A30" s="6">
        <f>'[1]Memorial de Calculo'!A57</f>
        <v>4</v>
      </c>
      <c r="B30" s="6"/>
      <c r="C30" s="6" t="str">
        <f>'[1]Memorial de Calculo'!C57</f>
        <v>INSTALAÇÕES OU REALOCAÇÕES DE ESTAÇÃO AUTOMÁTICA</v>
      </c>
      <c r="D30" s="6" t="str">
        <f>'[1]Memorial de Calculo'!D57</f>
        <v>UR</v>
      </c>
      <c r="E30" s="6">
        <f>'[1]Memorial de Calculo'!E57</f>
        <v>2</v>
      </c>
      <c r="F30" s="7">
        <f>'[1]Memorial de Calculo'!F57</f>
        <v>15255.422622180002</v>
      </c>
      <c r="G30" s="7">
        <f>'[1]Memorial de Calculo'!G57</f>
        <v>30510.845244360004</v>
      </c>
      <c r="H30" s="7">
        <f>'[1]Memorial de Calculo'!H57</f>
        <v>34477.26</v>
      </c>
    </row>
    <row r="31" spans="1:8" s="5" customFormat="1" ht="30.75" customHeight="1" x14ac:dyDescent="0.2">
      <c r="A31" s="8" t="str">
        <f>'[1]Memorial de Calculo'!A58</f>
        <v>4.01</v>
      </c>
      <c r="B31" s="8" t="str">
        <f>'[1]Memorial de Calculo'!B58</f>
        <v>Processo E- 07/505.772/2011</v>
      </c>
      <c r="C31" s="8" t="str">
        <f>'[1]Memorial de Calculo'!C58</f>
        <v>INSTALAÇÃO E/OU REALOCAÇÃO DE ESTAÇÕES</v>
      </c>
      <c r="D31" s="8" t="str">
        <f>'[1]Memorial de Calculo'!D58</f>
        <v>UN</v>
      </c>
      <c r="E31" s="9">
        <f>'[1]Memorial de Calculo'!E58</f>
        <v>2</v>
      </c>
      <c r="F31" s="11">
        <f>'[1]Memorial de Calculo'!F58</f>
        <v>7070.6</v>
      </c>
      <c r="G31" s="11">
        <f>'[1]Memorial de Calculo'!G58</f>
        <v>30510.845244360004</v>
      </c>
      <c r="H31" s="12">
        <f>'[1]Memorial de Calculo'!H58</f>
        <v>34477.26</v>
      </c>
    </row>
    <row r="32" spans="1:8" s="5" customFormat="1" ht="23.25" customHeight="1" x14ac:dyDescent="0.2">
      <c r="A32" s="6">
        <f>'[1]Memorial de Calculo'!A60</f>
        <v>5</v>
      </c>
      <c r="B32" s="6"/>
      <c r="C32" s="6" t="str">
        <f>'[1]Memorial de Calculo'!C60</f>
        <v>CONSUMÍVEIS PARA A REDE AUTOMÁTICA</v>
      </c>
      <c r="D32" s="6" t="str">
        <f>'[1]Memorial de Calculo'!D60</f>
        <v>MES</v>
      </c>
      <c r="E32" s="6">
        <f>'[1]Memorial de Calculo'!E60</f>
        <v>12</v>
      </c>
      <c r="F32" s="7">
        <f>'[1]Memorial de Calculo'!F60</f>
        <v>96620.637523248151</v>
      </c>
      <c r="G32" s="7">
        <f>'[1]Memorial de Calculo'!G60</f>
        <v>1159447.6502789778</v>
      </c>
      <c r="H32" s="7">
        <f>'[1]Memorial de Calculo'!H60</f>
        <v>1310175.83</v>
      </c>
    </row>
    <row r="33" spans="1:8" s="5" customFormat="1" ht="33.75" customHeight="1" x14ac:dyDescent="0.2">
      <c r="A33" s="8">
        <f>'[1]Memorial de Calculo'!A61</f>
        <v>5.01</v>
      </c>
      <c r="B33" s="8" t="str">
        <f>'[1]Memorial de Calculo'!B61</f>
        <v>Processo E- 07/505.772/2011</v>
      </c>
      <c r="C33" s="8" t="str">
        <f>'[1]Memorial de Calculo'!C61</f>
        <v>PARA ANALISADOR DE OZÔNIO = 17 ANALISADORES</v>
      </c>
      <c r="D33" s="8" t="str">
        <f>'[1]Memorial de Calculo'!D61</f>
        <v>MES</v>
      </c>
      <c r="E33" s="8">
        <f>'[1]Memorial de Calculo'!E61</f>
        <v>12</v>
      </c>
      <c r="F33" s="11">
        <f>'[1]Memorial de Calculo'!F61</f>
        <v>1487.4829999999999</v>
      </c>
      <c r="G33" s="11">
        <f>'[1]Memorial de Calculo'!G61</f>
        <v>38512.457457598794</v>
      </c>
      <c r="H33" s="11">
        <f>'[1]Memorial de Calculo'!H61</f>
        <v>43519.08</v>
      </c>
    </row>
    <row r="34" spans="1:8" s="5" customFormat="1" ht="33.75" customHeight="1" x14ac:dyDescent="0.2">
      <c r="A34" s="8">
        <f>'[1]Memorial de Calculo'!A62</f>
        <v>5.0199999999999996</v>
      </c>
      <c r="B34" s="8" t="str">
        <f>'[1]Memorial de Calculo'!B62</f>
        <v>Processo E- 07/505.772/2011</v>
      </c>
      <c r="C34" s="8" t="str">
        <f>'[1]Memorial de Calculo'!C62</f>
        <v>PARA ANALISADOR DE SO2 = 08 ANALISADORES</v>
      </c>
      <c r="D34" s="8" t="str">
        <f>'[1]Memorial de Calculo'!D62</f>
        <v>MES</v>
      </c>
      <c r="E34" s="8">
        <f>'[1]Memorial de Calculo'!E62</f>
        <v>12</v>
      </c>
      <c r="F34" s="11">
        <f>'[1]Memorial de Calculo'!F62</f>
        <v>1333.3142857142859</v>
      </c>
      <c r="G34" s="11">
        <f>'[1]Memorial de Calculo'!G62</f>
        <v>34520.871637645723</v>
      </c>
      <c r="H34" s="11">
        <f>'[1]Memorial de Calculo'!H62</f>
        <v>39008.58</v>
      </c>
    </row>
    <row r="35" spans="1:8" s="5" customFormat="1" ht="33.75" customHeight="1" x14ac:dyDescent="0.2">
      <c r="A35" s="8">
        <f>'[1]Memorial de Calculo'!A63</f>
        <v>5.0299999999999994</v>
      </c>
      <c r="B35" s="8" t="str">
        <f>'[1]Memorial de Calculo'!B63</f>
        <v>Processo E- 07/505.772/2012</v>
      </c>
      <c r="C35" s="8" t="str">
        <f>'[1]Memorial de Calculo'!C63</f>
        <v>PARA ANALISADOR DE NO X = 12 ANALISADORES</v>
      </c>
      <c r="D35" s="8" t="str">
        <f>'[1]Memorial de Calculo'!D63</f>
        <v>MES</v>
      </c>
      <c r="E35" s="8">
        <f>'[1]Memorial de Calculo'!E63</f>
        <v>12</v>
      </c>
      <c r="F35" s="11">
        <f>'[1]Memorial de Calculo'!F63</f>
        <v>1944.4099999999999</v>
      </c>
      <c r="G35" s="11">
        <f>'[1]Memorial de Calculo'!G63</f>
        <v>50342.765198075998</v>
      </c>
      <c r="H35" s="11">
        <f>'[1]Memorial de Calculo'!H63</f>
        <v>56887.32</v>
      </c>
    </row>
    <row r="36" spans="1:8" s="5" customFormat="1" ht="33.75" customHeight="1" x14ac:dyDescent="0.2">
      <c r="A36" s="8">
        <f>'[1]Memorial de Calculo'!A64</f>
        <v>5.0399999999999991</v>
      </c>
      <c r="B36" s="8" t="str">
        <f>'[1]Memorial de Calculo'!B64</f>
        <v>Processo E- 07/505.772/2013</v>
      </c>
      <c r="C36" s="8" t="str">
        <f>'[1]Memorial de Calculo'!C64</f>
        <v>PARA ANALISADOR DE CO = 08 ANALISADORES</v>
      </c>
      <c r="D36" s="8" t="str">
        <f>'[1]Memorial de Calculo'!D64</f>
        <v>MES</v>
      </c>
      <c r="E36" s="8">
        <f>'[1]Memorial de Calculo'!E64</f>
        <v>12</v>
      </c>
      <c r="F36" s="11">
        <f>'[1]Memorial de Calculo'!F64</f>
        <v>881.47199999999998</v>
      </c>
      <c r="G36" s="11">
        <f>'[1]Memorial de Calculo'!G64</f>
        <v>22822.212354739204</v>
      </c>
      <c r="H36" s="11">
        <f>'[1]Memorial de Calculo'!H64</f>
        <v>25789.1</v>
      </c>
    </row>
    <row r="37" spans="1:8" s="5" customFormat="1" ht="33.75" customHeight="1" x14ac:dyDescent="0.2">
      <c r="A37" s="8">
        <f>'[1]Memorial de Calculo'!A65</f>
        <v>5.0499999999999989</v>
      </c>
      <c r="B37" s="8" t="str">
        <f>'[1]Memorial de Calculo'!B65</f>
        <v>Processo E- 07/505.772/2014</v>
      </c>
      <c r="C37" s="8" t="str">
        <f>'[1]Memorial de Calculo'!C65</f>
        <v>PARA ANALISADOR DE HCT = 05 ANALISADORES</v>
      </c>
      <c r="D37" s="8" t="str">
        <f>'[1]Memorial de Calculo'!D65</f>
        <v>MES</v>
      </c>
      <c r="E37" s="8">
        <f>'[1]Memorial de Calculo'!E65</f>
        <v>12</v>
      </c>
      <c r="F37" s="11">
        <f>'[1]Memorial de Calculo'!F65</f>
        <v>2331.4944444444441</v>
      </c>
      <c r="G37" s="11">
        <f>'[1]Memorial de Calculo'!G65</f>
        <v>60364.777684379987</v>
      </c>
      <c r="H37" s="11">
        <f>'[1]Memorial de Calculo'!H65</f>
        <v>68212.2</v>
      </c>
    </row>
    <row r="38" spans="1:8" s="5" customFormat="1" ht="33.75" customHeight="1" x14ac:dyDescent="0.2">
      <c r="A38" s="8">
        <f>'[1]Memorial de Calculo'!A66</f>
        <v>5.0599999999999987</v>
      </c>
      <c r="B38" s="8" t="str">
        <f>'[1]Memorial de Calculo'!B66</f>
        <v>Processo E- 07/505.772/2015</v>
      </c>
      <c r="C38" s="8" t="str">
        <f>'[1]Memorial de Calculo'!C66</f>
        <v>PARA ANALISADOR DE VOC = 02 ANALISADORES</v>
      </c>
      <c r="D38" s="8" t="str">
        <f>'[1]Memorial de Calculo'!D66</f>
        <v>MES</v>
      </c>
      <c r="E38" s="8">
        <f>'[1]Memorial de Calculo'!E66</f>
        <v>12</v>
      </c>
      <c r="F38" s="11">
        <f>'[1]Memorial de Calculo'!F66</f>
        <v>388.88333333333338</v>
      </c>
      <c r="G38" s="11">
        <f>'[1]Memorial de Calculo'!G66</f>
        <v>10068.587560980002</v>
      </c>
      <c r="H38" s="11">
        <f>'[1]Memorial de Calculo'!H66</f>
        <v>11377.5</v>
      </c>
    </row>
    <row r="39" spans="1:8" s="5" customFormat="1" ht="33.75" customHeight="1" x14ac:dyDescent="0.2">
      <c r="A39" s="8">
        <f>'[1]Memorial de Calculo'!A67</f>
        <v>5.0699999999999985</v>
      </c>
      <c r="B39" s="8" t="str">
        <f>'[1]Memorial de Calculo'!B67</f>
        <v>Processo E- 07/505.772/2016</v>
      </c>
      <c r="C39" s="8" t="str">
        <f>'[1]Memorial de Calculo'!C67</f>
        <v>PARA ANALISADOR DE PM 2,5 = 01 ANALISADOR</v>
      </c>
      <c r="D39" s="8" t="str">
        <f>'[1]Memorial de Calculo'!D67</f>
        <v>MES</v>
      </c>
      <c r="E39" s="8">
        <f>'[1]Memorial de Calculo'!E67</f>
        <v>12</v>
      </c>
      <c r="F39" s="11">
        <f>'[1]Memorial de Calculo'!F67</f>
        <v>648.13750000000005</v>
      </c>
      <c r="G39" s="11">
        <f>'[1]Memorial de Calculo'!G67</f>
        <v>16780.943308545</v>
      </c>
      <c r="H39" s="11">
        <f>'[1]Memorial de Calculo'!H67</f>
        <v>18962.47</v>
      </c>
    </row>
    <row r="40" spans="1:8" s="5" customFormat="1" ht="33.75" customHeight="1" x14ac:dyDescent="0.2">
      <c r="A40" s="8">
        <f>'[1]Memorial de Calculo'!A68</f>
        <v>5.0799999999999983</v>
      </c>
      <c r="B40" s="8" t="str">
        <f>'[1]Memorial de Calculo'!B68</f>
        <v>Processo E- 07/505.772/2017</v>
      </c>
      <c r="C40" s="8" t="str">
        <f>'[1]Memorial de Calculo'!C68</f>
        <v>PARA ANALISADOR DE PM 10 = 09 ANALISADORES</v>
      </c>
      <c r="D40" s="8" t="str">
        <f>'[1]Memorial de Calculo'!D68</f>
        <v>MES</v>
      </c>
      <c r="E40" s="8">
        <f>'[1]Memorial de Calculo'!E68</f>
        <v>12</v>
      </c>
      <c r="F40" s="11">
        <f>'[1]Memorial de Calculo'!F68</f>
        <v>1437.48</v>
      </c>
      <c r="G40" s="11">
        <f>'[1]Memorial de Calculo'!G68</f>
        <v>37217.828604528004</v>
      </c>
      <c r="H40" s="11">
        <f>'[1]Memorial de Calculo'!H68</f>
        <v>42056.15</v>
      </c>
    </row>
    <row r="41" spans="1:8" s="5" customFormat="1" ht="33.75" customHeight="1" x14ac:dyDescent="0.2">
      <c r="A41" s="8">
        <f>'[1]Memorial de Calculo'!A69</f>
        <v>5.0899999999999981</v>
      </c>
      <c r="B41" s="8" t="str">
        <f>'[1]Memorial de Calculo'!B69</f>
        <v>Processo E- 07/505.772/2018</v>
      </c>
      <c r="C41" s="8" t="str">
        <f>'[1]Memorial de Calculo'!C69</f>
        <v>PARA ANALISADOR DE H2S (01) = 01 ANALISADOR</v>
      </c>
      <c r="D41" s="8" t="str">
        <f>'[1]Memorial de Calculo'!D69</f>
        <v>MES</v>
      </c>
      <c r="E41" s="8">
        <f>'[1]Memorial de Calculo'!E69</f>
        <v>12</v>
      </c>
      <c r="F41" s="11">
        <f>'[1]Memorial de Calculo'!F69</f>
        <v>291.66000000000003</v>
      </c>
      <c r="G41" s="11">
        <f>'[1]Memorial de Calculo'!G69</f>
        <v>7551.3759431760009</v>
      </c>
      <c r="H41" s="11">
        <f>'[1]Memorial de Calculo'!H69</f>
        <v>8533.0499999999993</v>
      </c>
    </row>
    <row r="42" spans="1:8" s="5" customFormat="1" ht="33.75" customHeight="1" x14ac:dyDescent="0.2">
      <c r="A42" s="8">
        <f>'[1]Memorial de Calculo'!A70</f>
        <v>5.0999999999999979</v>
      </c>
      <c r="B42" s="8" t="str">
        <f>'[1]Memorial de Calculo'!B70</f>
        <v>Processo E- 07/505.772/2019</v>
      </c>
      <c r="C42" s="8" t="str">
        <f>'[1]Memorial de Calculo'!C70</f>
        <v>PARA OS SENSORES METEOROLÓGICOS (19 ESTAÇÕES)</v>
      </c>
      <c r="D42" s="8" t="str">
        <f>'[1]Memorial de Calculo'!D70</f>
        <v>MES</v>
      </c>
      <c r="E42" s="8">
        <f>'[1]Memorial de Calculo'!E70</f>
        <v>12</v>
      </c>
      <c r="F42" s="11">
        <f>'[1]Memorial de Calculo'!F70</f>
        <v>5864.1081818181829</v>
      </c>
      <c r="G42" s="11">
        <f>'[1]Memorial de Calculo'!G70</f>
        <v>151827.76332840766</v>
      </c>
      <c r="H42" s="11">
        <f>'[1]Memorial de Calculo'!H70</f>
        <v>171565.37</v>
      </c>
    </row>
    <row r="43" spans="1:8" s="5" customFormat="1" ht="33.75" customHeight="1" x14ac:dyDescent="0.2">
      <c r="A43" s="8">
        <f>'[1]Memorial de Calculo'!A71</f>
        <v>5.1099999999999977</v>
      </c>
      <c r="B43" s="8" t="str">
        <f>'[1]Memorial de Calculo'!B71</f>
        <v>Processo E- 07/505.772/2020</v>
      </c>
      <c r="C43" s="8" t="str">
        <f>'[1]Memorial de Calculo'!C71</f>
        <v>GASES PARA CALIBRAÇÃO</v>
      </c>
      <c r="D43" s="8" t="str">
        <f>'[1]Memorial de Calculo'!D71</f>
        <v>MES</v>
      </c>
      <c r="E43" s="8">
        <f>'[1]Memorial de Calculo'!E71</f>
        <v>12</v>
      </c>
      <c r="F43" s="11">
        <f>'[1]Memorial de Calculo'!F71</f>
        <v>17823.8</v>
      </c>
      <c r="G43" s="11">
        <f>'[1]Memorial de Calculo'!G71</f>
        <v>461476.42644167994</v>
      </c>
      <c r="H43" s="11">
        <f>'[1]Memorial de Calculo'!H71</f>
        <v>521468.36</v>
      </c>
    </row>
    <row r="44" spans="1:8" s="5" customFormat="1" ht="37.5" customHeight="1" x14ac:dyDescent="0.2">
      <c r="A44" s="8">
        <f>'[1]Memorial de Calculo'!A72</f>
        <v>5.1199999999999974</v>
      </c>
      <c r="B44" s="8" t="str">
        <f>'[1]Memorial de Calculo'!B72</f>
        <v>Processo E- 07/505.772/2021</v>
      </c>
      <c r="C44" s="8" t="str">
        <f>'[1]Memorial de Calculo'!C72</f>
        <v>GERADOR DE HIDROGÊNIO = 05 GERADORES</v>
      </c>
      <c r="D44" s="8" t="str">
        <f>'[1]Memorial de Calculo'!D72</f>
        <v>MES</v>
      </c>
      <c r="E44" s="8">
        <f>'[1]Memorial de Calculo'!E72</f>
        <v>12</v>
      </c>
      <c r="F44" s="11">
        <f>'[1]Memorial de Calculo'!F72</f>
        <v>5523.90625</v>
      </c>
      <c r="G44" s="11">
        <f>'[1]Memorial de Calculo'!G72</f>
        <v>143019.58708293751</v>
      </c>
      <c r="H44" s="11">
        <f>'[1]Memorial de Calculo'!H72</f>
        <v>161612.13</v>
      </c>
    </row>
    <row r="45" spans="1:8" s="5" customFormat="1" ht="37.5" customHeight="1" x14ac:dyDescent="0.2">
      <c r="A45" s="8">
        <f>'[1]Memorial de Calculo'!A73</f>
        <v>5.1299999999999972</v>
      </c>
      <c r="B45" s="8" t="str">
        <f>'[1]Memorial de Calculo'!B73</f>
        <v>Processo E- 07/505.772/2022</v>
      </c>
      <c r="C45" s="8" t="str">
        <f>'[1]Memorial de Calculo'!C73</f>
        <v>GERADOR DE AR ZERO = 01 GERADOR</v>
      </c>
      <c r="D45" s="8" t="str">
        <f>'[1]Memorial de Calculo'!D73</f>
        <v>MES</v>
      </c>
      <c r="E45" s="8">
        <f>'[1]Memorial de Calculo'!E73</f>
        <v>12</v>
      </c>
      <c r="F45" s="11">
        <f>'[1]Memorial de Calculo'!F73</f>
        <v>2297.9499999999998</v>
      </c>
      <c r="G45" s="11">
        <f>'[1]Memorial de Calculo'!G73</f>
        <v>59496.277681619991</v>
      </c>
      <c r="H45" s="11">
        <f>'[1]Memorial de Calculo'!H73</f>
        <v>67230.789999999994</v>
      </c>
    </row>
    <row r="46" spans="1:8" s="5" customFormat="1" ht="37.5" customHeight="1" thickBot="1" x14ac:dyDescent="0.25">
      <c r="A46" s="8">
        <f>'[1]Memorial de Calculo'!A74</f>
        <v>5.139999999999997</v>
      </c>
      <c r="B46" s="8" t="str">
        <f>'[1]Memorial de Calculo'!B74</f>
        <v>Processo E- 07/505.772/2023</v>
      </c>
      <c r="C46" s="8" t="str">
        <f>'[1]Memorial de Calculo'!C74</f>
        <v>CALIBRADOR MULTI-PONTO = 01 CALIBRADOR</v>
      </c>
      <c r="D46" s="8" t="str">
        <f>'[1]Memorial de Calculo'!D74</f>
        <v>MES</v>
      </c>
      <c r="E46" s="8">
        <f>'[1]Memorial de Calculo'!E74</f>
        <v>12</v>
      </c>
      <c r="F46" s="11">
        <f>'[1]Memorial de Calculo'!F74</f>
        <v>2527.7399999999998</v>
      </c>
      <c r="G46" s="11">
        <f>'[1]Memorial de Calculo'!G74</f>
        <v>65445.775994663993</v>
      </c>
      <c r="H46" s="11">
        <f>'[1]Memorial de Calculo'!H74</f>
        <v>73953.73</v>
      </c>
    </row>
    <row r="47" spans="1:8" s="14" customFormat="1" ht="22.5" customHeight="1" x14ac:dyDescent="0.2">
      <c r="A47" s="26" t="s">
        <v>9</v>
      </c>
      <c r="B47" s="27"/>
      <c r="C47" s="27"/>
      <c r="D47" s="27"/>
      <c r="E47" s="27"/>
      <c r="F47" s="27"/>
      <c r="G47" s="27"/>
      <c r="H47" s="13">
        <f>SUM(G16,G24,G30,G32,G22)</f>
        <v>6258830.1405716324</v>
      </c>
    </row>
    <row r="48" spans="1:8" s="14" customFormat="1" ht="22.5" customHeight="1" x14ac:dyDescent="0.2">
      <c r="A48" s="28" t="s">
        <v>10</v>
      </c>
      <c r="B48" s="29"/>
      <c r="C48" s="29"/>
      <c r="D48" s="29"/>
      <c r="E48" s="29"/>
      <c r="F48" s="29"/>
      <c r="G48" s="29"/>
      <c r="H48" s="15">
        <f>'[1]Memorial de Calculo'!G77</f>
        <v>0.13</v>
      </c>
    </row>
    <row r="49" spans="1:8" s="14" customFormat="1" ht="22.5" customHeight="1" thickBot="1" x14ac:dyDescent="0.25">
      <c r="A49" s="30" t="s">
        <v>11</v>
      </c>
      <c r="B49" s="31"/>
      <c r="C49" s="31"/>
      <c r="D49" s="31"/>
      <c r="E49" s="31"/>
      <c r="F49" s="31"/>
      <c r="G49" s="31"/>
      <c r="H49" s="16">
        <f>SUM(H16,H24,H30,H32,H22)</f>
        <v>7072478.0577428536</v>
      </c>
    </row>
    <row r="50" spans="1:8" s="14" customFormat="1" ht="22.5" hidden="1" customHeight="1" x14ac:dyDescent="0.2">
      <c r="A50" s="3"/>
      <c r="B50" s="17"/>
      <c r="C50" s="17"/>
      <c r="D50" s="17"/>
      <c r="E50" s="17"/>
      <c r="F50" s="17"/>
      <c r="G50" s="17"/>
      <c r="H50" s="17"/>
    </row>
    <row r="51" spans="1:8" s="14" customFormat="1" ht="22.5" hidden="1" customHeight="1" x14ac:dyDescent="0.2">
      <c r="A51" s="32"/>
      <c r="B51" s="32"/>
      <c r="C51" s="32"/>
      <c r="D51" s="32"/>
      <c r="E51" s="32"/>
      <c r="F51" s="32"/>
      <c r="G51" s="32"/>
      <c r="H51" s="18"/>
    </row>
    <row r="52" spans="1:8" s="14" customFormat="1" ht="22.5" hidden="1" customHeight="1" x14ac:dyDescent="0.2">
      <c r="A52" s="19"/>
      <c r="B52" s="20"/>
      <c r="C52" s="21"/>
      <c r="D52" s="22"/>
      <c r="E52" s="23"/>
      <c r="F52" s="23"/>
      <c r="G52" s="23"/>
      <c r="H52" s="23"/>
    </row>
    <row r="53" spans="1:8" ht="22.5" hidden="1" customHeight="1" x14ac:dyDescent="0.2"/>
    <row r="54" spans="1:8" ht="22.5" hidden="1" customHeight="1" x14ac:dyDescent="0.2"/>
    <row r="55" spans="1:8" ht="22.5" hidden="1" customHeight="1" x14ac:dyDescent="0.2"/>
    <row r="57" spans="1:8" ht="33" hidden="1" customHeight="1" x14ac:dyDescent="0.2"/>
  </sheetData>
  <mergeCells count="18">
    <mergeCell ref="A12:H12"/>
    <mergeCell ref="A1:H6"/>
    <mergeCell ref="A7:H7"/>
    <mergeCell ref="A8:H8"/>
    <mergeCell ref="A9:H9"/>
    <mergeCell ref="A10:H10"/>
    <mergeCell ref="A51:G51"/>
    <mergeCell ref="A14:A15"/>
    <mergeCell ref="B14:B15"/>
    <mergeCell ref="C14:C15"/>
    <mergeCell ref="D14:D15"/>
    <mergeCell ref="E14:E15"/>
    <mergeCell ref="F14:F15"/>
    <mergeCell ref="G14:G15"/>
    <mergeCell ref="H14:H15"/>
    <mergeCell ref="A47:G47"/>
    <mergeCell ref="A48:G48"/>
    <mergeCell ref="A49:G49"/>
  </mergeCells>
  <printOptions horizontalCentered="1"/>
  <pageMargins left="0.31496062992125984" right="0.39370078740157483" top="0.51181102362204722" bottom="0.51181102362204722" header="0.31496062992125984" footer="0.31496062992125984"/>
  <pageSetup paperSize="9" scale="56" fitToHeight="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ORÇAMENTO </vt:lpstr>
      <vt:lpstr>'ORÇAMENTO '!Area_de_impressao</vt:lpstr>
      <vt:lpstr>'ORÇAMENTO 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 ADM</dc:creator>
  <cp:lastModifiedBy>Alan Soares da Silva</cp:lastModifiedBy>
  <dcterms:created xsi:type="dcterms:W3CDTF">2022-03-07T21:25:35Z</dcterms:created>
  <dcterms:modified xsi:type="dcterms:W3CDTF">2022-03-09T15:18:22Z</dcterms:modified>
</cp:coreProperties>
</file>